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115" windowHeight="850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M22" i="1"/>
  <c r="F22"/>
  <c r="M41"/>
  <c r="F41"/>
  <c r="M60"/>
  <c r="F60"/>
  <c r="M77"/>
  <c r="F77"/>
  <c r="F20"/>
  <c r="D20"/>
  <c r="K20"/>
  <c r="M20"/>
  <c r="M39"/>
  <c r="K39"/>
  <c r="F39"/>
  <c r="D39"/>
  <c r="F58"/>
  <c r="D58"/>
  <c r="M58"/>
  <c r="K58"/>
  <c r="F75"/>
  <c r="D75"/>
  <c r="M75"/>
  <c r="K75"/>
</calcChain>
</file>

<file path=xl/sharedStrings.xml><?xml version="1.0" encoding="utf-8"?>
<sst xmlns="http://schemas.openxmlformats.org/spreadsheetml/2006/main" count="241" uniqueCount="129">
  <si>
    <t>Total Credits : 128</t>
  </si>
  <si>
    <t>Year 1   2011/2012</t>
  </si>
  <si>
    <t>Code</t>
  </si>
  <si>
    <t>SCD1513</t>
  </si>
  <si>
    <t>SCI1013</t>
  </si>
  <si>
    <t>SCJ1013</t>
  </si>
  <si>
    <t>SCR1013</t>
  </si>
  <si>
    <t>UHB1412</t>
  </si>
  <si>
    <t xml:space="preserve"> UHS1152</t>
  </si>
  <si>
    <t>Tecnology &amp; Information System</t>
  </si>
  <si>
    <t>Discrete Structure</t>
  </si>
  <si>
    <t>Programming Technique 1</t>
  </si>
  <si>
    <t>Digital Logic</t>
  </si>
  <si>
    <t>English For Academic Communications</t>
  </si>
  <si>
    <t>Ethnic Relations</t>
  </si>
  <si>
    <t>Course</t>
  </si>
  <si>
    <t>Grade &amp; Evolution Points</t>
  </si>
  <si>
    <t>Credits</t>
  </si>
  <si>
    <t>Target</t>
  </si>
  <si>
    <t>Obtain</t>
  </si>
  <si>
    <t>SEM I</t>
  </si>
  <si>
    <t>Sem II</t>
  </si>
  <si>
    <t>SCI1113</t>
  </si>
  <si>
    <t>SCJ1023</t>
  </si>
  <si>
    <t>SCR1213</t>
  </si>
  <si>
    <t>SCV1223</t>
  </si>
  <si>
    <t>ULT1022</t>
  </si>
  <si>
    <t>UQXxxx1</t>
  </si>
  <si>
    <t>Co-Curriculum</t>
  </si>
  <si>
    <t>Islamic Civilisation &amp; Asia Civilisation</t>
  </si>
  <si>
    <t>Web Programming</t>
  </si>
  <si>
    <t>Network Communications</t>
  </si>
  <si>
    <t>Programming Technique II</t>
  </si>
  <si>
    <t>Computational Mathematics</t>
  </si>
  <si>
    <t>Total</t>
  </si>
  <si>
    <t>GPA</t>
  </si>
  <si>
    <t>CGPA</t>
  </si>
  <si>
    <t xml:space="preserve">Total Credits Taken For Year 1  </t>
  </si>
  <si>
    <t>Total Balance To Graduate</t>
  </si>
  <si>
    <t>Year 2 2012/2013</t>
  </si>
  <si>
    <t>SCD2523</t>
  </si>
  <si>
    <t>SCD2613</t>
  </si>
  <si>
    <t>SCJ2013</t>
  </si>
  <si>
    <t>SCR2033</t>
  </si>
  <si>
    <t>SCV2113</t>
  </si>
  <si>
    <t>UKT2132</t>
  </si>
  <si>
    <t>Co-Curricular</t>
  </si>
  <si>
    <t>Islamic and Current Issue</t>
  </si>
  <si>
    <t>Human Computer Interaction</t>
  </si>
  <si>
    <t>Data Structure &amp; Algorithm</t>
  </si>
  <si>
    <t>Computer Organisation &amp; Architecture</t>
  </si>
  <si>
    <t>System Analysis and Design</t>
  </si>
  <si>
    <t>Database</t>
  </si>
  <si>
    <t>SEM II</t>
  </si>
  <si>
    <t>SCI2143</t>
  </si>
  <si>
    <t>SCJ2154</t>
  </si>
  <si>
    <t>SCJ2203</t>
  </si>
  <si>
    <t>SCR2043</t>
  </si>
  <si>
    <t>UHB2422</t>
  </si>
  <si>
    <t>SCD2623</t>
  </si>
  <si>
    <t>SCR2242</t>
  </si>
  <si>
    <t>SCR2941</t>
  </si>
  <si>
    <t>Computer Networks Lab</t>
  </si>
  <si>
    <t>Computer Networks</t>
  </si>
  <si>
    <t>Database Programming</t>
  </si>
  <si>
    <t>Advance English for Academic Communications</t>
  </si>
  <si>
    <t>Operating Systems</t>
  </si>
  <si>
    <t>Software Engineering</t>
  </si>
  <si>
    <t>Object Oriented Programming</t>
  </si>
  <si>
    <t>Probability &amp; Statistical Data Analysis</t>
  </si>
  <si>
    <t>Year 3 2013/2014</t>
  </si>
  <si>
    <t>UHB3xx2</t>
  </si>
  <si>
    <t>SCJ3253</t>
  </si>
  <si>
    <t>SCJ3553</t>
  </si>
  <si>
    <t>SCD3104</t>
  </si>
  <si>
    <t>SCD3713</t>
  </si>
  <si>
    <t>SCD3723</t>
  </si>
  <si>
    <t>SCD4813</t>
  </si>
  <si>
    <t>Intelligent Decision Support System</t>
  </si>
  <si>
    <t>System Development Technology</t>
  </si>
  <si>
    <t>Database Administration</t>
  </si>
  <si>
    <t>Applications Development</t>
  </si>
  <si>
    <t>Artificial Intelligence</t>
  </si>
  <si>
    <t>Computer Science Theory</t>
  </si>
  <si>
    <t>Elective English Language</t>
  </si>
  <si>
    <t>UCD3763</t>
  </si>
  <si>
    <t>UHS2xxx2</t>
  </si>
  <si>
    <t>SCD3032</t>
  </si>
  <si>
    <t>SCD3733</t>
  </si>
  <si>
    <t>SCD3753</t>
  </si>
  <si>
    <t>SCD3633</t>
  </si>
  <si>
    <t>SCD4833</t>
  </si>
  <si>
    <t>SCR4473</t>
  </si>
  <si>
    <t>Security Management</t>
  </si>
  <si>
    <t>Information Security &amp; Data Recovery</t>
  </si>
  <si>
    <t>Information Retrieval</t>
  </si>
  <si>
    <t>Data Mining</t>
  </si>
  <si>
    <t>Multimedia Data Modeling</t>
  </si>
  <si>
    <t>Information System Project I</t>
  </si>
  <si>
    <t>Information Technology Entrepreneurship</t>
  </si>
  <si>
    <t>CPA</t>
  </si>
  <si>
    <t>SCD4118</t>
  </si>
  <si>
    <t>SCD4114</t>
  </si>
  <si>
    <t>Industrial Training (HW)</t>
  </si>
  <si>
    <t>Industrial Training Report</t>
  </si>
  <si>
    <t>SHLxxx2</t>
  </si>
  <si>
    <t>SCD4134</t>
  </si>
  <si>
    <t>SCD4743</t>
  </si>
  <si>
    <t>SCJ2303</t>
  </si>
  <si>
    <t>SCD4843</t>
  </si>
  <si>
    <t>SCD4823</t>
  </si>
  <si>
    <t>Knowledge Management System</t>
  </si>
  <si>
    <t>Special Topic for Database System</t>
  </si>
  <si>
    <t>Internet Programming</t>
  </si>
  <si>
    <t>Enterprise System Design &amp; Modeling</t>
  </si>
  <si>
    <t>Information System Project II</t>
  </si>
  <si>
    <t>Elective Foreign Language</t>
  </si>
  <si>
    <t>PROGRAMME : BACHELOR OF COMPUTER SCIENCE (DATABASE SYSTEM)</t>
  </si>
  <si>
    <t>Total Credits Taken For Year 2</t>
  </si>
  <si>
    <t>Total Credits Taken For Year 3</t>
  </si>
  <si>
    <t>Total Credits Taken For Year 4</t>
  </si>
  <si>
    <t>Year 4 2014/2015</t>
  </si>
  <si>
    <t>Intake : Sem I  2011/2012</t>
  </si>
  <si>
    <t xml:space="preserve">Course </t>
  </si>
  <si>
    <t>B+</t>
  </si>
  <si>
    <t>A-</t>
  </si>
  <si>
    <t>Elective UHS</t>
  </si>
  <si>
    <t>NAME : NOOR AFIFAH BT. AZHAR</t>
  </si>
  <si>
    <t>MATRIC NUMBER : A11CS0192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</si>
</sst>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4" xfId="0" applyBorder="1"/>
    <xf numFmtId="0" fontId="0" fillId="0" borderId="2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Fill="1" applyBorder="1"/>
    <xf numFmtId="0" fontId="0" fillId="0" borderId="8" xfId="0" applyFill="1" applyBorder="1"/>
    <xf numFmtId="0" fontId="0" fillId="3" borderId="0" xfId="0" applyFill="1" applyBorder="1"/>
    <xf numFmtId="0" fontId="0" fillId="3" borderId="6" xfId="0" applyFill="1" applyBorder="1"/>
    <xf numFmtId="0" fontId="0" fillId="3" borderId="8" xfId="0" applyFill="1" applyBorder="1"/>
    <xf numFmtId="0" fontId="0" fillId="3" borderId="10" xfId="0" applyFill="1" applyBorder="1"/>
    <xf numFmtId="0" fontId="0" fillId="3" borderId="12" xfId="0" applyFill="1" applyBorder="1"/>
    <xf numFmtId="0" fontId="0" fillId="3" borderId="5" xfId="0" applyFill="1" applyBorder="1"/>
    <xf numFmtId="0" fontId="0" fillId="3" borderId="14" xfId="0" applyFill="1" applyBorder="1"/>
    <xf numFmtId="0" fontId="0" fillId="3" borderId="13" xfId="0" applyFill="1" applyBorder="1"/>
    <xf numFmtId="0" fontId="0" fillId="3" borderId="7" xfId="0" applyFill="1" applyBorder="1"/>
    <xf numFmtId="0" fontId="0" fillId="3" borderId="11" xfId="0" applyFill="1" applyBorder="1"/>
    <xf numFmtId="0" fontId="0" fillId="3" borderId="9" xfId="0" applyFill="1" applyBorder="1"/>
    <xf numFmtId="0" fontId="0" fillId="3" borderId="15" xfId="0" applyFill="1" applyBorder="1"/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538370</xdr:colOff>
      <xdr:row>8</xdr:row>
      <xdr:rowOff>41413</xdr:rowOff>
    </xdr:from>
    <xdr:ext cx="184731" cy="264560"/>
    <xdr:sp macro="" textlink="">
      <xdr:nvSpPr>
        <xdr:cNvPr id="2" name="TextBox 1"/>
        <xdr:cNvSpPr txBox="1"/>
      </xdr:nvSpPr>
      <xdr:spPr>
        <a:xfrm>
          <a:off x="6667500" y="8034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O80"/>
  <sheetViews>
    <sheetView tabSelected="1" topLeftCell="A7" zoomScale="85" zoomScaleNormal="85" workbookViewId="0">
      <selection activeCell="M40" sqref="M40"/>
    </sheetView>
  </sheetViews>
  <sheetFormatPr defaultRowHeight="15"/>
  <cols>
    <col min="3" max="3" width="36.28515625" customWidth="1"/>
    <col min="10" max="10" width="43.7109375" customWidth="1"/>
    <col min="11" max="11" width="12.7109375" customWidth="1"/>
    <col min="13" max="13" width="9.140625" customWidth="1"/>
  </cols>
  <sheetData>
    <row r="3" spans="2:15">
      <c r="B3" t="s">
        <v>127</v>
      </c>
    </row>
    <row r="4" spans="2:15">
      <c r="B4" t="s">
        <v>128</v>
      </c>
    </row>
    <row r="5" spans="2:15">
      <c r="B5" t="s">
        <v>117</v>
      </c>
    </row>
    <row r="7" spans="2:15">
      <c r="B7" t="s">
        <v>122</v>
      </c>
    </row>
    <row r="8" spans="2:15">
      <c r="B8" t="s">
        <v>0</v>
      </c>
    </row>
    <row r="11" spans="2:15">
      <c r="B11" t="s">
        <v>1</v>
      </c>
    </row>
    <row r="12" spans="2:15">
      <c r="B12" s="1" t="s">
        <v>20</v>
      </c>
      <c r="C12" s="3"/>
      <c r="D12" s="8"/>
      <c r="E12" s="2" t="s">
        <v>16</v>
      </c>
      <c r="F12" s="3"/>
      <c r="G12" s="3"/>
      <c r="H12" s="4"/>
      <c r="I12" s="1" t="s">
        <v>21</v>
      </c>
      <c r="J12" s="7"/>
      <c r="K12" s="7"/>
      <c r="L12" s="2" t="s">
        <v>16</v>
      </c>
      <c r="M12" s="3"/>
      <c r="N12" s="3"/>
      <c r="O12" s="4"/>
    </row>
    <row r="13" spans="2:15">
      <c r="B13" s="1" t="s">
        <v>2</v>
      </c>
      <c r="C13" s="2" t="s">
        <v>15</v>
      </c>
      <c r="D13" s="1" t="s">
        <v>17</v>
      </c>
      <c r="E13" s="14" t="s">
        <v>18</v>
      </c>
      <c r="F13" s="35"/>
      <c r="G13" s="14" t="s">
        <v>19</v>
      </c>
      <c r="H13" s="11"/>
      <c r="I13" s="1" t="s">
        <v>2</v>
      </c>
      <c r="J13" s="3" t="s">
        <v>123</v>
      </c>
      <c r="K13" s="16" t="s">
        <v>17</v>
      </c>
      <c r="L13" s="16" t="s">
        <v>18</v>
      </c>
      <c r="M13" s="16"/>
      <c r="N13" s="16" t="s">
        <v>19</v>
      </c>
      <c r="O13" s="16"/>
    </row>
    <row r="14" spans="2:15">
      <c r="B14" s="1" t="s">
        <v>3</v>
      </c>
      <c r="C14" s="2" t="s">
        <v>9</v>
      </c>
      <c r="D14" s="16">
        <v>3</v>
      </c>
      <c r="E14" s="16" t="s">
        <v>124</v>
      </c>
      <c r="F14" s="34">
        <v>3.33</v>
      </c>
      <c r="G14" s="16"/>
      <c r="H14" s="16"/>
      <c r="I14" s="14" t="s">
        <v>22</v>
      </c>
      <c r="J14" s="2" t="s">
        <v>33</v>
      </c>
      <c r="K14" s="50">
        <v>3</v>
      </c>
      <c r="L14" s="16" t="s">
        <v>125</v>
      </c>
      <c r="M14" s="34">
        <v>3.67</v>
      </c>
      <c r="N14" s="16"/>
      <c r="O14" s="16"/>
    </row>
    <row r="15" spans="2:15">
      <c r="B15" s="1" t="s">
        <v>4</v>
      </c>
      <c r="C15" s="2" t="s">
        <v>10</v>
      </c>
      <c r="D15" s="16">
        <v>3</v>
      </c>
      <c r="E15" s="16" t="s">
        <v>125</v>
      </c>
      <c r="F15" s="34">
        <v>3.67</v>
      </c>
      <c r="G15" s="16"/>
      <c r="H15" s="16"/>
      <c r="I15" s="1" t="s">
        <v>23</v>
      </c>
      <c r="J15" s="2" t="s">
        <v>32</v>
      </c>
      <c r="K15" s="50">
        <v>3</v>
      </c>
      <c r="L15" s="16" t="s">
        <v>124</v>
      </c>
      <c r="M15" s="34">
        <v>3.33</v>
      </c>
      <c r="N15" s="16"/>
      <c r="O15" s="16"/>
    </row>
    <row r="16" spans="2:15">
      <c r="B16" s="1" t="s">
        <v>5</v>
      </c>
      <c r="C16" s="2" t="s">
        <v>11</v>
      </c>
      <c r="D16" s="16">
        <v>3</v>
      </c>
      <c r="E16" s="16" t="s">
        <v>124</v>
      </c>
      <c r="F16" s="34">
        <v>3.33</v>
      </c>
      <c r="G16" s="16"/>
      <c r="H16" s="16"/>
      <c r="I16" s="1" t="s">
        <v>24</v>
      </c>
      <c r="J16" s="2" t="s">
        <v>31</v>
      </c>
      <c r="K16" s="50">
        <v>3</v>
      </c>
      <c r="L16" s="16" t="s">
        <v>125</v>
      </c>
      <c r="M16" s="34">
        <v>3.67</v>
      </c>
      <c r="N16" s="16"/>
      <c r="O16" s="16"/>
    </row>
    <row r="17" spans="2:15">
      <c r="B17" s="1" t="s">
        <v>6</v>
      </c>
      <c r="C17" s="2" t="s">
        <v>12</v>
      </c>
      <c r="D17" s="16">
        <v>3</v>
      </c>
      <c r="E17" s="16" t="s">
        <v>125</v>
      </c>
      <c r="F17" s="34">
        <v>3.67</v>
      </c>
      <c r="G17" s="16"/>
      <c r="H17" s="16"/>
      <c r="I17" s="1" t="s">
        <v>25</v>
      </c>
      <c r="J17" s="2" t="s">
        <v>30</v>
      </c>
      <c r="K17" s="50">
        <v>3</v>
      </c>
      <c r="L17" s="16" t="s">
        <v>124</v>
      </c>
      <c r="M17" s="34">
        <v>3.33</v>
      </c>
      <c r="N17" s="16"/>
      <c r="O17" s="16"/>
    </row>
    <row r="18" spans="2:15">
      <c r="B18" s="1" t="s">
        <v>7</v>
      </c>
      <c r="C18" s="2" t="s">
        <v>13</v>
      </c>
      <c r="D18" s="16">
        <v>2</v>
      </c>
      <c r="E18" s="16" t="s">
        <v>124</v>
      </c>
      <c r="F18" s="34">
        <v>3.33</v>
      </c>
      <c r="G18" s="16"/>
      <c r="H18" s="16"/>
      <c r="I18" s="1" t="s">
        <v>26</v>
      </c>
      <c r="J18" s="2" t="s">
        <v>29</v>
      </c>
      <c r="K18" s="50">
        <v>2</v>
      </c>
      <c r="L18" s="16" t="s">
        <v>125</v>
      </c>
      <c r="M18" s="34">
        <v>3.67</v>
      </c>
      <c r="N18" s="16"/>
      <c r="O18" s="16"/>
    </row>
    <row r="19" spans="2:15">
      <c r="B19" s="1" t="s">
        <v>8</v>
      </c>
      <c r="C19" s="11" t="s">
        <v>14</v>
      </c>
      <c r="D19" s="16">
        <v>2</v>
      </c>
      <c r="E19" s="19" t="s">
        <v>124</v>
      </c>
      <c r="F19" s="34">
        <v>3.33</v>
      </c>
      <c r="G19" s="19"/>
      <c r="H19" s="16"/>
      <c r="I19" s="1" t="s">
        <v>27</v>
      </c>
      <c r="J19" s="2" t="s">
        <v>28</v>
      </c>
      <c r="K19" s="62">
        <v>1</v>
      </c>
      <c r="L19" s="19" t="s">
        <v>125</v>
      </c>
      <c r="M19" s="34">
        <v>3.67</v>
      </c>
      <c r="N19" s="19"/>
      <c r="O19" s="16"/>
    </row>
    <row r="20" spans="2:15">
      <c r="B20" s="20" t="s">
        <v>34</v>
      </c>
      <c r="C20" s="7"/>
      <c r="D20" s="18">
        <f>D14+D15+D16+D17+D18+D19</f>
        <v>16</v>
      </c>
      <c r="E20" s="27"/>
      <c r="F20" s="36">
        <f>((D14*F14)+(D15*F15)+(D16*F16)+(D17*F17)+(D18*F18)+(D19*F19))/D20</f>
        <v>3.4574999999999996</v>
      </c>
      <c r="G20" s="27"/>
      <c r="H20" s="4"/>
      <c r="I20" s="20" t="s">
        <v>34</v>
      </c>
      <c r="J20" s="6"/>
      <c r="K20" s="19">
        <f>K14+K15+K16+K17+K18+K19</f>
        <v>15</v>
      </c>
      <c r="L20" s="27"/>
      <c r="M20" s="36">
        <f>((K14*M14)+(K15*M15)+(K16*M16)+(K17*M17)+(K18*M18)+(K19*M19))/K20</f>
        <v>3.5340000000000003</v>
      </c>
      <c r="N20" s="27"/>
      <c r="O20" s="4"/>
    </row>
    <row r="21" spans="2:15">
      <c r="B21" s="23"/>
      <c r="C21" s="24"/>
      <c r="D21" s="60" t="s">
        <v>35</v>
      </c>
      <c r="E21" s="28"/>
      <c r="F21" s="36">
        <v>3.46</v>
      </c>
      <c r="G21" s="28"/>
      <c r="H21" s="3"/>
      <c r="I21" s="23"/>
      <c r="J21" s="30"/>
      <c r="K21" s="63" t="s">
        <v>35</v>
      </c>
      <c r="L21" s="33"/>
      <c r="M21" s="36">
        <v>3.53</v>
      </c>
      <c r="N21" s="28"/>
      <c r="O21" s="4"/>
    </row>
    <row r="22" spans="2:15">
      <c r="B22" s="25"/>
      <c r="C22" s="26"/>
      <c r="D22" s="15" t="s">
        <v>36</v>
      </c>
      <c r="E22" s="29"/>
      <c r="F22" s="36">
        <f>(F21+M21)/2</f>
        <v>3.4950000000000001</v>
      </c>
      <c r="G22" s="29"/>
      <c r="H22" s="3"/>
      <c r="I22" s="25"/>
      <c r="J22" s="31"/>
      <c r="K22" s="63" t="s">
        <v>36</v>
      </c>
      <c r="L22" s="26"/>
      <c r="M22" s="36">
        <f>(F21+M21)/2</f>
        <v>3.4950000000000001</v>
      </c>
      <c r="N22" s="29"/>
      <c r="O22" s="4"/>
    </row>
    <row r="24" spans="2:15">
      <c r="B24" s="2" t="s">
        <v>37</v>
      </c>
      <c r="C24" s="3"/>
      <c r="D24" s="16">
        <v>31</v>
      </c>
    </row>
    <row r="25" spans="2:15">
      <c r="B25" s="11" t="s">
        <v>38</v>
      </c>
      <c r="C25" s="12"/>
      <c r="D25" s="16">
        <v>97</v>
      </c>
    </row>
    <row r="28" spans="2:15">
      <c r="B28" t="s">
        <v>39</v>
      </c>
    </row>
    <row r="29" spans="2:15">
      <c r="B29" s="1" t="s">
        <v>20</v>
      </c>
      <c r="C29" s="3"/>
      <c r="D29" s="8"/>
      <c r="E29" s="2" t="s">
        <v>16</v>
      </c>
      <c r="F29" s="3"/>
      <c r="G29" s="3"/>
      <c r="H29" s="4"/>
      <c r="I29" s="1" t="s">
        <v>53</v>
      </c>
      <c r="J29" s="2"/>
      <c r="K29" s="4"/>
      <c r="L29" s="2" t="s">
        <v>16</v>
      </c>
      <c r="M29" s="3"/>
      <c r="N29" s="3"/>
      <c r="O29" s="4"/>
    </row>
    <row r="30" spans="2:15">
      <c r="B30" s="1" t="s">
        <v>2</v>
      </c>
      <c r="C30" s="2" t="s">
        <v>15</v>
      </c>
      <c r="D30" s="1" t="s">
        <v>17</v>
      </c>
      <c r="E30" s="2" t="s">
        <v>18</v>
      </c>
      <c r="F30" s="1"/>
      <c r="G30" s="1" t="s">
        <v>19</v>
      </c>
      <c r="H30" s="1"/>
      <c r="I30" s="4" t="s">
        <v>2</v>
      </c>
      <c r="J30" s="2" t="s">
        <v>15</v>
      </c>
      <c r="K30" s="1" t="s">
        <v>17</v>
      </c>
      <c r="L30" s="34" t="s">
        <v>18</v>
      </c>
      <c r="M30" s="1"/>
      <c r="N30" s="34" t="s">
        <v>19</v>
      </c>
      <c r="O30" s="1"/>
    </row>
    <row r="31" spans="2:15">
      <c r="B31" s="1" t="s">
        <v>40</v>
      </c>
      <c r="C31" s="2" t="s">
        <v>52</v>
      </c>
      <c r="D31" s="34">
        <v>3</v>
      </c>
      <c r="E31" s="37" t="s">
        <v>125</v>
      </c>
      <c r="F31" s="34">
        <v>3.67</v>
      </c>
      <c r="G31" s="1"/>
      <c r="H31" s="1"/>
      <c r="I31" s="4" t="s">
        <v>54</v>
      </c>
      <c r="J31" s="2" t="s">
        <v>69</v>
      </c>
      <c r="K31" s="34">
        <v>3</v>
      </c>
      <c r="L31" s="34" t="s">
        <v>125</v>
      </c>
      <c r="M31" s="34">
        <v>3.67</v>
      </c>
      <c r="N31" s="1"/>
      <c r="O31" s="1"/>
    </row>
    <row r="32" spans="2:15">
      <c r="B32" s="1" t="s">
        <v>41</v>
      </c>
      <c r="C32" s="2" t="s">
        <v>51</v>
      </c>
      <c r="D32" s="34">
        <v>3</v>
      </c>
      <c r="E32" s="37" t="s">
        <v>125</v>
      </c>
      <c r="F32" s="34">
        <v>3.67</v>
      </c>
      <c r="G32" s="1"/>
      <c r="H32" s="1"/>
      <c r="I32" s="4" t="s">
        <v>55</v>
      </c>
      <c r="J32" s="10" t="s">
        <v>68</v>
      </c>
      <c r="K32" s="34">
        <v>4</v>
      </c>
      <c r="L32" s="34" t="s">
        <v>124</v>
      </c>
      <c r="M32" s="34">
        <v>3.33</v>
      </c>
      <c r="N32" s="1"/>
      <c r="O32" s="1"/>
    </row>
    <row r="33" spans="2:15">
      <c r="B33" s="1" t="s">
        <v>42</v>
      </c>
      <c r="C33" s="2" t="s">
        <v>49</v>
      </c>
      <c r="D33" s="34">
        <v>3</v>
      </c>
      <c r="E33" s="37" t="s">
        <v>125</v>
      </c>
      <c r="F33" s="34">
        <v>3.67</v>
      </c>
      <c r="G33" s="1"/>
      <c r="H33" s="1"/>
      <c r="I33" s="4" t="s">
        <v>56</v>
      </c>
      <c r="J33" s="2" t="s">
        <v>67</v>
      </c>
      <c r="K33" s="34">
        <v>3</v>
      </c>
      <c r="L33" s="34" t="s">
        <v>125</v>
      </c>
      <c r="M33" s="34">
        <v>3.67</v>
      </c>
      <c r="N33" s="1"/>
      <c r="O33" s="1"/>
    </row>
    <row r="34" spans="2:15">
      <c r="B34" s="1" t="s">
        <v>43</v>
      </c>
      <c r="C34" t="s">
        <v>50</v>
      </c>
      <c r="D34" s="34">
        <v>3</v>
      </c>
      <c r="E34" s="37" t="s">
        <v>124</v>
      </c>
      <c r="F34" s="34">
        <v>3.33</v>
      </c>
      <c r="G34" s="1"/>
      <c r="H34" s="1"/>
      <c r="I34" s="4" t="s">
        <v>57</v>
      </c>
      <c r="J34" s="10" t="s">
        <v>66</v>
      </c>
      <c r="K34" s="34">
        <v>3</v>
      </c>
      <c r="L34" s="34" t="s">
        <v>125</v>
      </c>
      <c r="M34" s="34">
        <v>3.67</v>
      </c>
      <c r="N34" s="1"/>
      <c r="O34" s="1"/>
    </row>
    <row r="35" spans="2:15">
      <c r="B35" s="1" t="s">
        <v>44</v>
      </c>
      <c r="C35" s="2" t="s">
        <v>48</v>
      </c>
      <c r="D35" s="34">
        <v>3</v>
      </c>
      <c r="E35" s="37" t="s">
        <v>124</v>
      </c>
      <c r="F35" s="34">
        <v>3.33</v>
      </c>
      <c r="G35" s="1"/>
      <c r="H35" s="1"/>
      <c r="I35" s="4" t="s">
        <v>58</v>
      </c>
      <c r="J35" s="2" t="s">
        <v>65</v>
      </c>
      <c r="K35" s="34">
        <v>2</v>
      </c>
      <c r="L35" s="34" t="s">
        <v>124</v>
      </c>
      <c r="M35" s="34">
        <v>3.33</v>
      </c>
      <c r="N35" s="1"/>
      <c r="O35" s="1"/>
    </row>
    <row r="36" spans="2:15">
      <c r="B36" s="1" t="s">
        <v>45</v>
      </c>
      <c r="C36" s="2" t="s">
        <v>47</v>
      </c>
      <c r="D36" s="34">
        <v>2</v>
      </c>
      <c r="E36" s="37" t="s">
        <v>125</v>
      </c>
      <c r="F36" s="34">
        <v>3.67</v>
      </c>
      <c r="G36" s="1"/>
      <c r="H36" s="1"/>
      <c r="I36" s="4" t="s">
        <v>59</v>
      </c>
      <c r="J36" s="10" t="s">
        <v>64</v>
      </c>
      <c r="K36" s="34">
        <v>3</v>
      </c>
      <c r="L36" s="34" t="s">
        <v>124</v>
      </c>
      <c r="M36" s="34">
        <v>3.33</v>
      </c>
      <c r="N36" s="1"/>
      <c r="O36" s="1"/>
    </row>
    <row r="37" spans="2:15">
      <c r="B37" s="5" t="s">
        <v>27</v>
      </c>
      <c r="C37" s="6" t="s">
        <v>46</v>
      </c>
      <c r="D37" s="39">
        <v>1</v>
      </c>
      <c r="E37" s="38" t="s">
        <v>125</v>
      </c>
      <c r="F37" s="39">
        <v>3.67</v>
      </c>
      <c r="G37" s="5"/>
      <c r="H37" s="5"/>
      <c r="I37" s="4" t="s">
        <v>60</v>
      </c>
      <c r="J37" s="2" t="s">
        <v>63</v>
      </c>
      <c r="K37" s="34">
        <v>2</v>
      </c>
      <c r="L37" s="34"/>
      <c r="M37" s="34"/>
      <c r="N37" s="1"/>
      <c r="O37" s="1"/>
    </row>
    <row r="38" spans="2:15">
      <c r="B38" s="1"/>
      <c r="C38" s="2"/>
      <c r="D38" s="37"/>
      <c r="E38" s="27"/>
      <c r="F38" s="36"/>
      <c r="G38" s="27"/>
      <c r="H38" s="4"/>
      <c r="I38" s="4" t="s">
        <v>61</v>
      </c>
      <c r="J38" s="10" t="s">
        <v>62</v>
      </c>
      <c r="K38" s="34">
        <v>1</v>
      </c>
      <c r="L38" s="39"/>
      <c r="M38" s="34"/>
      <c r="N38" s="5"/>
      <c r="O38" s="1"/>
    </row>
    <row r="39" spans="2:15">
      <c r="B39" s="17" t="s">
        <v>34</v>
      </c>
      <c r="C39" s="9"/>
      <c r="D39" s="40">
        <f>D31+D32+D33+D34+D35+D36+D37</f>
        <v>18</v>
      </c>
      <c r="E39" s="28"/>
      <c r="F39" s="41">
        <f>((D31*F31)+(D32*F32)+(D33*F33)+(D34*F34)+(D35*F35)+(D36*F36)+(D37*F37))/D39</f>
        <v>3.5566666666666671</v>
      </c>
      <c r="G39" s="28"/>
      <c r="H39" s="13"/>
      <c r="I39" s="20" t="s">
        <v>34</v>
      </c>
      <c r="J39" s="6"/>
      <c r="K39" s="34">
        <f>K31+K32+K33+K34+K35+K36</f>
        <v>18</v>
      </c>
      <c r="L39" s="27"/>
      <c r="M39" s="36">
        <f>((K31*M31)+(K32*M32)+(K33*M33)+(K34*M34)+(K35*M35)+(K36*M36))/K39</f>
        <v>3.4999999999999996</v>
      </c>
      <c r="N39" s="27"/>
      <c r="O39" s="4"/>
    </row>
    <row r="40" spans="2:15">
      <c r="B40" s="23"/>
      <c r="C40" s="24"/>
      <c r="D40" s="15" t="s">
        <v>35</v>
      </c>
      <c r="E40" s="28"/>
      <c r="F40" s="36">
        <v>3.56</v>
      </c>
      <c r="G40" s="28"/>
      <c r="H40" s="3"/>
      <c r="I40" s="23"/>
      <c r="J40" s="30"/>
      <c r="K40" s="34" t="s">
        <v>35</v>
      </c>
      <c r="L40" s="28"/>
      <c r="M40" s="36">
        <v>3.5</v>
      </c>
      <c r="N40" s="28"/>
      <c r="O40" s="4"/>
    </row>
    <row r="41" spans="2:15">
      <c r="B41" s="25"/>
      <c r="C41" s="26"/>
      <c r="D41" s="15" t="s">
        <v>36</v>
      </c>
      <c r="E41" s="29"/>
      <c r="F41" s="36">
        <f>(F40+M40)/2</f>
        <v>3.5300000000000002</v>
      </c>
      <c r="G41" s="29"/>
      <c r="H41" s="3"/>
      <c r="I41" s="25"/>
      <c r="J41" s="31"/>
      <c r="K41" s="34" t="s">
        <v>36</v>
      </c>
      <c r="L41" s="29"/>
      <c r="M41" s="36">
        <f>(F40+M40)/2</f>
        <v>3.5300000000000002</v>
      </c>
      <c r="N41" s="29"/>
      <c r="O41" s="4"/>
    </row>
    <row r="42" spans="2:15">
      <c r="D42" s="52"/>
      <c r="F42" s="42"/>
    </row>
    <row r="43" spans="2:15">
      <c r="B43" s="6" t="s">
        <v>118</v>
      </c>
      <c r="C43" s="7"/>
      <c r="D43" s="16">
        <v>36</v>
      </c>
    </row>
    <row r="44" spans="2:15">
      <c r="B44" s="11" t="s">
        <v>38</v>
      </c>
      <c r="C44" s="12"/>
      <c r="D44" s="16">
        <v>61</v>
      </c>
    </row>
    <row r="47" spans="2:15">
      <c r="B47" t="s">
        <v>70</v>
      </c>
    </row>
    <row r="48" spans="2:15">
      <c r="B48" s="2" t="s">
        <v>20</v>
      </c>
      <c r="C48" s="2"/>
      <c r="D48" s="4"/>
      <c r="E48" s="3" t="s">
        <v>16</v>
      </c>
      <c r="F48" s="3"/>
      <c r="G48" s="3"/>
      <c r="H48" s="4"/>
      <c r="I48" s="1" t="s">
        <v>21</v>
      </c>
      <c r="J48" s="2"/>
      <c r="K48" s="4"/>
      <c r="L48" s="2" t="s">
        <v>16</v>
      </c>
      <c r="M48" s="3"/>
      <c r="N48" s="3"/>
      <c r="O48" s="4"/>
    </row>
    <row r="49" spans="2:15">
      <c r="B49" s="1" t="s">
        <v>2</v>
      </c>
      <c r="C49" s="1" t="s">
        <v>15</v>
      </c>
      <c r="D49" s="43" t="s">
        <v>17</v>
      </c>
      <c r="E49" s="16" t="s">
        <v>18</v>
      </c>
      <c r="F49" s="16"/>
      <c r="G49" s="16" t="s">
        <v>19</v>
      </c>
      <c r="H49" s="16"/>
      <c r="I49" s="1" t="s">
        <v>2</v>
      </c>
      <c r="J49" s="2" t="s">
        <v>15</v>
      </c>
      <c r="K49" s="16" t="s">
        <v>17</v>
      </c>
      <c r="L49" s="16" t="s">
        <v>18</v>
      </c>
      <c r="M49" s="16"/>
      <c r="N49" s="16" t="s">
        <v>19</v>
      </c>
      <c r="O49" s="16"/>
    </row>
    <row r="50" spans="2:15">
      <c r="B50" s="1" t="s">
        <v>71</v>
      </c>
      <c r="C50" s="1" t="s">
        <v>84</v>
      </c>
      <c r="D50" s="44">
        <v>2</v>
      </c>
      <c r="E50" s="16" t="s">
        <v>124</v>
      </c>
      <c r="F50" s="16">
        <v>3.33</v>
      </c>
      <c r="G50" s="16"/>
      <c r="H50" s="16"/>
      <c r="I50" s="1" t="s">
        <v>85</v>
      </c>
      <c r="J50" s="2" t="s">
        <v>99</v>
      </c>
      <c r="K50" s="16">
        <v>3</v>
      </c>
      <c r="L50" s="16" t="s">
        <v>125</v>
      </c>
      <c r="M50" s="16">
        <v>3.67</v>
      </c>
      <c r="N50" s="16"/>
      <c r="O50" s="16"/>
    </row>
    <row r="51" spans="2:15">
      <c r="B51" s="1" t="s">
        <v>72</v>
      </c>
      <c r="C51" s="1" t="s">
        <v>83</v>
      </c>
      <c r="D51" s="44">
        <v>3</v>
      </c>
      <c r="E51" s="16" t="s">
        <v>125</v>
      </c>
      <c r="F51" s="16">
        <v>3.67</v>
      </c>
      <c r="G51" s="16"/>
      <c r="H51" s="16"/>
      <c r="I51" s="1" t="s">
        <v>86</v>
      </c>
      <c r="J51" s="2" t="s">
        <v>126</v>
      </c>
      <c r="K51" s="16">
        <v>2</v>
      </c>
      <c r="L51" s="16" t="s">
        <v>125</v>
      </c>
      <c r="M51" s="16">
        <v>3.67</v>
      </c>
      <c r="N51" s="16"/>
      <c r="O51" s="16"/>
    </row>
    <row r="52" spans="2:15">
      <c r="B52" s="1" t="s">
        <v>73</v>
      </c>
      <c r="C52" s="1" t="s">
        <v>82</v>
      </c>
      <c r="D52" s="44">
        <v>3</v>
      </c>
      <c r="E52" s="16" t="s">
        <v>125</v>
      </c>
      <c r="F52" s="16">
        <v>3.67</v>
      </c>
      <c r="G52" s="16"/>
      <c r="H52" s="16"/>
      <c r="I52" s="1" t="s">
        <v>87</v>
      </c>
      <c r="J52" s="2" t="s">
        <v>98</v>
      </c>
      <c r="K52" s="16">
        <v>2</v>
      </c>
      <c r="L52" s="16" t="s">
        <v>125</v>
      </c>
      <c r="M52" s="16">
        <v>3.67</v>
      </c>
      <c r="N52" s="16"/>
      <c r="O52" s="16"/>
    </row>
    <row r="53" spans="2:15">
      <c r="B53" s="1" t="s">
        <v>74</v>
      </c>
      <c r="C53" s="1" t="s">
        <v>81</v>
      </c>
      <c r="D53" s="44">
        <v>4</v>
      </c>
      <c r="E53" s="16" t="s">
        <v>124</v>
      </c>
      <c r="F53" s="16">
        <v>3.33</v>
      </c>
      <c r="G53" s="16"/>
      <c r="H53" s="16"/>
      <c r="I53" s="1" t="s">
        <v>88</v>
      </c>
      <c r="J53" s="2" t="s">
        <v>97</v>
      </c>
      <c r="K53" s="16">
        <v>3</v>
      </c>
      <c r="L53" s="16" t="s">
        <v>125</v>
      </c>
      <c r="M53" s="16">
        <v>3.67</v>
      </c>
      <c r="N53" s="16"/>
      <c r="O53" s="16"/>
    </row>
    <row r="54" spans="2:15">
      <c r="B54" s="1" t="s">
        <v>75</v>
      </c>
      <c r="C54" s="1" t="s">
        <v>80</v>
      </c>
      <c r="D54" s="44">
        <v>3</v>
      </c>
      <c r="E54" s="16" t="s">
        <v>125</v>
      </c>
      <c r="F54" s="16">
        <v>3.67</v>
      </c>
      <c r="G54" s="16"/>
      <c r="H54" s="16"/>
      <c r="I54" s="1" t="s">
        <v>89</v>
      </c>
      <c r="J54" s="2" t="s">
        <v>96</v>
      </c>
      <c r="K54" s="16">
        <v>3</v>
      </c>
      <c r="L54" s="16"/>
      <c r="M54" s="16"/>
      <c r="N54" s="16"/>
      <c r="O54" s="16"/>
    </row>
    <row r="55" spans="2:15">
      <c r="B55" s="1" t="s">
        <v>76</v>
      </c>
      <c r="C55" s="1" t="s">
        <v>79</v>
      </c>
      <c r="D55" s="44">
        <v>3</v>
      </c>
      <c r="E55" s="16" t="s">
        <v>125</v>
      </c>
      <c r="F55" s="16">
        <v>3.67</v>
      </c>
      <c r="G55" s="16"/>
      <c r="H55" s="16"/>
      <c r="I55" s="1" t="s">
        <v>90</v>
      </c>
      <c r="J55" s="2" t="s">
        <v>95</v>
      </c>
      <c r="K55" s="16">
        <v>3</v>
      </c>
      <c r="L55" s="16"/>
      <c r="M55" s="16"/>
      <c r="N55" s="16"/>
      <c r="O55" s="16"/>
    </row>
    <row r="56" spans="2:15">
      <c r="B56" s="1" t="s">
        <v>77</v>
      </c>
      <c r="C56" s="1" t="s">
        <v>78</v>
      </c>
      <c r="D56" s="45">
        <v>3</v>
      </c>
      <c r="E56" s="19"/>
      <c r="F56" s="19"/>
      <c r="G56" s="19"/>
      <c r="H56" s="19"/>
      <c r="I56" s="1" t="s">
        <v>91</v>
      </c>
      <c r="J56" s="2" t="s">
        <v>94</v>
      </c>
      <c r="K56" s="16">
        <v>3</v>
      </c>
      <c r="L56" s="16" t="s">
        <v>124</v>
      </c>
      <c r="M56" s="16">
        <v>3.33</v>
      </c>
      <c r="N56" s="16"/>
      <c r="O56" s="16"/>
    </row>
    <row r="57" spans="2:15">
      <c r="B57" s="1"/>
      <c r="C57" s="1"/>
      <c r="D57" s="16"/>
      <c r="E57" s="16"/>
      <c r="F57" s="16"/>
      <c r="G57" s="16"/>
      <c r="H57" s="16"/>
      <c r="I57" s="1" t="s">
        <v>92</v>
      </c>
      <c r="J57" s="11" t="s">
        <v>93</v>
      </c>
      <c r="K57" s="16">
        <v>3</v>
      </c>
      <c r="L57" s="19" t="s">
        <v>124</v>
      </c>
      <c r="M57" s="16">
        <v>3.33</v>
      </c>
      <c r="N57" s="19"/>
      <c r="O57" s="16"/>
    </row>
    <row r="58" spans="2:15">
      <c r="B58" s="5" t="s">
        <v>34</v>
      </c>
      <c r="C58" s="1"/>
      <c r="D58" s="15">
        <f>D50+D51+D52+D53+D54+D55</f>
        <v>18</v>
      </c>
      <c r="E58" s="46"/>
      <c r="F58" s="15">
        <f>((D50*F50)+(D51*F51)+(D52*F52)+(D53*F53)+(D54*F54)+(D55*F55))/D58</f>
        <v>3.5566666666666666</v>
      </c>
      <c r="G58" s="46"/>
      <c r="H58" s="45"/>
      <c r="I58" s="21" t="s">
        <v>34</v>
      </c>
      <c r="J58" s="7"/>
      <c r="K58" s="50">
        <f>K50+K51+K52+K53+K56+K57</f>
        <v>16</v>
      </c>
      <c r="L58" s="46"/>
      <c r="M58" s="15">
        <f>((K50*M50)+(K51*M51)+(K52*M52)+(K53*M53)+(K56*M56)+(K57*M57))/K58</f>
        <v>3.5425000000000004</v>
      </c>
      <c r="N58" s="46"/>
      <c r="O58" s="44"/>
    </row>
    <row r="59" spans="2:15">
      <c r="B59" s="23"/>
      <c r="C59" s="24"/>
      <c r="D59" s="15" t="s">
        <v>100</v>
      </c>
      <c r="E59" s="47"/>
      <c r="F59" s="15">
        <v>3.56</v>
      </c>
      <c r="G59" s="48"/>
      <c r="H59" s="16"/>
      <c r="I59" s="23"/>
      <c r="J59" s="30"/>
      <c r="K59" s="16" t="s">
        <v>100</v>
      </c>
      <c r="L59" s="47"/>
      <c r="M59" s="15">
        <v>3.54</v>
      </c>
      <c r="N59" s="47"/>
      <c r="O59" s="44"/>
    </row>
    <row r="60" spans="2:15">
      <c r="B60" s="25"/>
      <c r="C60" s="26"/>
      <c r="D60" s="15" t="s">
        <v>36</v>
      </c>
      <c r="E60" s="49"/>
      <c r="F60" s="15">
        <f>(F59+M59)/2</f>
        <v>3.55</v>
      </c>
      <c r="G60" s="49"/>
      <c r="H60" s="51"/>
      <c r="I60" s="25"/>
      <c r="J60" s="31"/>
      <c r="K60" s="16" t="s">
        <v>36</v>
      </c>
      <c r="L60" s="49"/>
      <c r="M60" s="15">
        <f>(F59+M59)/2</f>
        <v>3.55</v>
      </c>
      <c r="N60" s="49"/>
      <c r="O60" s="44"/>
    </row>
    <row r="62" spans="2:15">
      <c r="B62" s="5" t="s">
        <v>119</v>
      </c>
      <c r="C62" s="6"/>
      <c r="D62" s="16">
        <v>34</v>
      </c>
    </row>
    <row r="63" spans="2:15">
      <c r="B63" s="2" t="s">
        <v>38</v>
      </c>
      <c r="C63" s="3"/>
      <c r="D63" s="16">
        <v>27</v>
      </c>
    </row>
    <row r="64" spans="2:15">
      <c r="I64" s="52"/>
    </row>
    <row r="66" spans="2:15">
      <c r="B66" t="s">
        <v>121</v>
      </c>
    </row>
    <row r="67" spans="2:15">
      <c r="B67" s="1" t="s">
        <v>20</v>
      </c>
      <c r="C67" s="2"/>
      <c r="D67" s="4"/>
      <c r="E67" s="61" t="s">
        <v>16</v>
      </c>
      <c r="F67" s="61"/>
      <c r="G67" s="61"/>
      <c r="H67" s="1"/>
      <c r="I67" s="1" t="s">
        <v>53</v>
      </c>
      <c r="J67" s="7"/>
      <c r="K67" s="7"/>
      <c r="L67" s="50" t="s">
        <v>16</v>
      </c>
      <c r="M67" s="15"/>
      <c r="N67" s="15"/>
      <c r="O67" s="44"/>
    </row>
    <row r="68" spans="2:15">
      <c r="B68" s="1" t="s">
        <v>2</v>
      </c>
      <c r="C68" s="3" t="s">
        <v>15</v>
      </c>
      <c r="D68" s="16" t="s">
        <v>17</v>
      </c>
      <c r="E68" s="16" t="s">
        <v>18</v>
      </c>
      <c r="F68" s="16"/>
      <c r="G68" s="16" t="s">
        <v>19</v>
      </c>
      <c r="H68" s="16"/>
      <c r="I68" s="1" t="s">
        <v>2</v>
      </c>
      <c r="J68" s="2" t="s">
        <v>15</v>
      </c>
      <c r="K68" s="16" t="s">
        <v>17</v>
      </c>
      <c r="L68" s="16" t="s">
        <v>18</v>
      </c>
      <c r="M68" s="16"/>
      <c r="N68" s="16" t="s">
        <v>19</v>
      </c>
      <c r="O68" s="16"/>
    </row>
    <row r="69" spans="2:15">
      <c r="B69" s="1" t="s">
        <v>101</v>
      </c>
      <c r="C69" s="3" t="s">
        <v>103</v>
      </c>
      <c r="D69" s="16">
        <v>8</v>
      </c>
      <c r="E69" s="16" t="s">
        <v>125</v>
      </c>
      <c r="F69" s="16">
        <v>3.67</v>
      </c>
      <c r="G69" s="16"/>
      <c r="H69" s="16"/>
      <c r="I69" s="1" t="s">
        <v>105</v>
      </c>
      <c r="J69" s="2" t="s">
        <v>116</v>
      </c>
      <c r="K69" s="16">
        <v>2</v>
      </c>
      <c r="L69" s="16" t="s">
        <v>124</v>
      </c>
      <c r="M69" s="16">
        <v>3.33</v>
      </c>
      <c r="N69" s="16"/>
      <c r="O69" s="16"/>
    </row>
    <row r="70" spans="2:15">
      <c r="B70" s="5" t="s">
        <v>102</v>
      </c>
      <c r="C70" s="7" t="s">
        <v>104</v>
      </c>
      <c r="D70" s="19">
        <v>4</v>
      </c>
      <c r="E70" s="19" t="s">
        <v>125</v>
      </c>
      <c r="F70" s="19">
        <v>3.67</v>
      </c>
      <c r="G70" s="19"/>
      <c r="H70" s="19"/>
      <c r="I70" s="1" t="s">
        <v>106</v>
      </c>
      <c r="J70" s="2" t="s">
        <v>115</v>
      </c>
      <c r="K70" s="16">
        <v>4</v>
      </c>
      <c r="L70" s="16" t="s">
        <v>125</v>
      </c>
      <c r="M70" s="16">
        <v>3.67</v>
      </c>
      <c r="N70" s="16"/>
      <c r="O70" s="16"/>
    </row>
    <row r="71" spans="2:15">
      <c r="B71" s="23"/>
      <c r="C71" s="30"/>
      <c r="D71" s="53"/>
      <c r="E71" s="53"/>
      <c r="F71" s="53"/>
      <c r="G71" s="53"/>
      <c r="H71" s="54"/>
      <c r="I71" s="4" t="s">
        <v>107</v>
      </c>
      <c r="J71" s="2" t="s">
        <v>114</v>
      </c>
      <c r="K71" s="16">
        <v>3</v>
      </c>
      <c r="L71" s="16" t="s">
        <v>124</v>
      </c>
      <c r="M71" s="16">
        <v>3.33</v>
      </c>
      <c r="N71" s="16"/>
      <c r="O71" s="16"/>
    </row>
    <row r="72" spans="2:15">
      <c r="B72" s="32"/>
      <c r="C72" s="22"/>
      <c r="D72" s="55"/>
      <c r="E72" s="55"/>
      <c r="F72" s="55"/>
      <c r="G72" s="55"/>
      <c r="H72" s="56"/>
      <c r="I72" s="4" t="s">
        <v>108</v>
      </c>
      <c r="J72" s="2" t="s">
        <v>113</v>
      </c>
      <c r="K72" s="16">
        <v>3</v>
      </c>
      <c r="L72" s="16"/>
      <c r="M72" s="16"/>
      <c r="N72" s="16"/>
      <c r="O72" s="16"/>
    </row>
    <row r="73" spans="2:15">
      <c r="B73" s="32"/>
      <c r="C73" s="22"/>
      <c r="D73" s="55"/>
      <c r="E73" s="55"/>
      <c r="F73" s="55"/>
      <c r="G73" s="55"/>
      <c r="H73" s="56"/>
      <c r="I73" s="4" t="s">
        <v>109</v>
      </c>
      <c r="J73" s="2" t="s">
        <v>112</v>
      </c>
      <c r="K73" s="16">
        <v>3</v>
      </c>
      <c r="L73" s="16" t="s">
        <v>125</v>
      </c>
      <c r="M73" s="16">
        <v>3.67</v>
      </c>
      <c r="N73" s="16"/>
      <c r="O73" s="16"/>
    </row>
    <row r="74" spans="2:15">
      <c r="B74" s="25"/>
      <c r="C74" s="31"/>
      <c r="D74" s="57"/>
      <c r="E74" s="57"/>
      <c r="F74" s="57"/>
      <c r="G74" s="57"/>
      <c r="H74" s="58"/>
      <c r="I74" s="4" t="s">
        <v>110</v>
      </c>
      <c r="J74" s="2" t="s">
        <v>111</v>
      </c>
      <c r="K74" s="16">
        <v>3</v>
      </c>
      <c r="L74" s="19" t="s">
        <v>125</v>
      </c>
      <c r="M74" s="16">
        <v>3.67</v>
      </c>
      <c r="N74" s="19"/>
      <c r="O74" s="16"/>
    </row>
    <row r="75" spans="2:15">
      <c r="B75" s="17" t="s">
        <v>34</v>
      </c>
      <c r="C75" s="9"/>
      <c r="D75" s="59">
        <f>D69+D70</f>
        <v>12</v>
      </c>
      <c r="E75" s="47"/>
      <c r="F75" s="60">
        <f>((D69*F69)+(D70*F70))/D75</f>
        <v>3.67</v>
      </c>
      <c r="G75" s="47"/>
      <c r="H75" s="43"/>
      <c r="I75" s="5" t="s">
        <v>34</v>
      </c>
      <c r="J75" s="10"/>
      <c r="K75" s="50">
        <f>K69+K70+K71+K73+K74</f>
        <v>15</v>
      </c>
      <c r="L75" s="46"/>
      <c r="M75" s="15">
        <f>((K69*M69)+(K70*M70)+(K71*M71)+(K73*M73)+(K74*M74))/K75</f>
        <v>3.5566666666666662</v>
      </c>
      <c r="N75" s="46"/>
      <c r="O75" s="44"/>
    </row>
    <row r="76" spans="2:15">
      <c r="B76" s="23"/>
      <c r="C76" s="24"/>
      <c r="D76" s="15" t="s">
        <v>35</v>
      </c>
      <c r="E76" s="47"/>
      <c r="F76" s="15">
        <v>3.67</v>
      </c>
      <c r="G76" s="47"/>
      <c r="H76" s="15"/>
      <c r="I76" s="23"/>
      <c r="J76" s="30"/>
      <c r="K76" s="16" t="s">
        <v>35</v>
      </c>
      <c r="L76" s="47"/>
      <c r="M76" s="15">
        <v>3.56</v>
      </c>
      <c r="N76" s="47"/>
      <c r="O76" s="44"/>
    </row>
    <row r="77" spans="2:15">
      <c r="B77" s="25"/>
      <c r="C77" s="26"/>
      <c r="D77" s="15" t="s">
        <v>36</v>
      </c>
      <c r="E77" s="49"/>
      <c r="F77" s="15">
        <f>(F76+M76)/2</f>
        <v>3.6150000000000002</v>
      </c>
      <c r="G77" s="49"/>
      <c r="H77" s="15"/>
      <c r="I77" s="25"/>
      <c r="J77" s="31"/>
      <c r="K77" s="16" t="s">
        <v>36</v>
      </c>
      <c r="L77" s="49"/>
      <c r="M77" s="15">
        <f>(F76+M76)/2</f>
        <v>3.6150000000000002</v>
      </c>
      <c r="N77" s="49"/>
      <c r="O77" s="44"/>
    </row>
    <row r="79" spans="2:15">
      <c r="B79" s="2" t="s">
        <v>120</v>
      </c>
      <c r="C79" s="3"/>
      <c r="D79" s="16">
        <v>27</v>
      </c>
    </row>
    <row r="80" spans="2:15">
      <c r="B80" s="11" t="s">
        <v>38</v>
      </c>
      <c r="C80" s="12"/>
      <c r="D80" s="16">
        <v>0</v>
      </c>
    </row>
  </sheetData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4" sqref="C4:Q21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2011-11-21T16:30:19Z</cp:lastPrinted>
  <dcterms:created xsi:type="dcterms:W3CDTF">2011-11-19T15:23:40Z</dcterms:created>
  <dcterms:modified xsi:type="dcterms:W3CDTF">2011-12-10T01:26:22Z</dcterms:modified>
</cp:coreProperties>
</file>